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awfordelvanfootanddaer.sharepoint.com/sites/CrawfordElvanfootandDaerActionResource/Trustee Papers/09 September 2026/"/>
    </mc:Choice>
  </mc:AlternateContent>
  <xr:revisionPtr revIDLastSave="24" documentId="8_{7CB39BF5-D4AF-4B5D-98AC-82E20B06E44F}" xr6:coauthVersionLast="47" xr6:coauthVersionMax="47" xr10:uidLastSave="{C9198081-4C31-43B4-9DC9-C599A9ADC4E4}"/>
  <bookViews>
    <workbookView xWindow="-108" yWindow="-108" windowWidth="23256" windowHeight="13896" xr2:uid="{ED6F9400-AE34-420F-B886-B1AC809483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0" i="1" l="1"/>
  <c r="D40" i="1"/>
  <c r="E40" i="1"/>
  <c r="D46" i="1"/>
  <c r="D47" i="1" s="1"/>
  <c r="G40" i="1" l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F40" i="1"/>
  <c r="E3" i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l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C47" i="1" s="1"/>
  <c r="W40" i="1"/>
</calcChain>
</file>

<file path=xl/sharedStrings.xml><?xml version="1.0" encoding="utf-8"?>
<sst xmlns="http://schemas.openxmlformats.org/spreadsheetml/2006/main" count="66" uniqueCount="60">
  <si>
    <t>Date</t>
  </si>
  <si>
    <t>Debit</t>
  </si>
  <si>
    <t>Credit</t>
  </si>
  <si>
    <t>BALANCE</t>
  </si>
  <si>
    <t xml:space="preserve">Book Fair </t>
  </si>
  <si>
    <t>CC Hall Wifi</t>
  </si>
  <si>
    <t>CC Hall Repairs</t>
  </si>
  <si>
    <t>SSE/SLC MICROGRANT FUND</t>
  </si>
  <si>
    <t>Community Transport Fund</t>
  </si>
  <si>
    <t xml:space="preserve">Activity Sessions Reconciliation </t>
  </si>
  <si>
    <t xml:space="preserve">Spring Fayre Funding from Muirhall Energy </t>
  </si>
  <si>
    <t xml:space="preserve">Hall Income &amp; Outgoings </t>
  </si>
  <si>
    <t>Bowling Club Hire for Meeting with Muirhall Energy</t>
  </si>
  <si>
    <t>BT Hall Wifi etc</t>
  </si>
  <si>
    <t>Mens Urinal Flush change/PDM Heating Engineers</t>
  </si>
  <si>
    <t>Community Transort association for S19 Permits</t>
  </si>
  <si>
    <t>LD Roofcare Ltd</t>
  </si>
  <si>
    <t>Opening</t>
  </si>
  <si>
    <t>Closing</t>
  </si>
  <si>
    <t>VASLan MHWB Indoor Bowls</t>
  </si>
  <si>
    <t>VASLan MHWB 24-25 Travel Expenses</t>
  </si>
  <si>
    <t>VASLan MHWB 24-25 Venue Hire</t>
  </si>
  <si>
    <t>VASLan MHWB 25-26  Gardening</t>
  </si>
  <si>
    <t xml:space="preserve">VASLan MHWB 25-26 Easy Movers </t>
  </si>
  <si>
    <t xml:space="preserve">VASLan MHWB 25-26 ToT Expenses </t>
  </si>
  <si>
    <t xml:space="preserve">VASLan MHWB 25-26 Venue Hire </t>
  </si>
  <si>
    <t>VASLan MHWB 25-26 Mindfulness Course</t>
  </si>
  <si>
    <t>VASLan MHWB 25-26 Newsletter</t>
  </si>
  <si>
    <t>Transfer of funds for Bookfair 27/06/26 from VASLan 24-25 to Hall Income &amp; Outgoing</t>
  </si>
  <si>
    <t>Transfer of funds for Tea on a Tuesday June 2026  from VASLan 24-25 to Hall Income &amp; Outgoing</t>
  </si>
  <si>
    <t>Transfer of funds for Citizen Advice Session 24/06/26 from VASLan 24-25 to Hall Income &amp; Outgoings</t>
  </si>
  <si>
    <t>Transfer of Funds for EasyMovers June 2026 from VASLan 24-25 to Hall Income &amp; Outgoings</t>
  </si>
  <si>
    <t>Transfer of Funds for CEDAR meeting  22/07/26 from VASLan 25-26 Venue Hire to Hall Income &amp; Outgoings</t>
  </si>
  <si>
    <t>Transfer of funds for Bookfair 25/07/26 from VASLan 24-25 to Hall Income &amp; Outgoing</t>
  </si>
  <si>
    <t>Transfer of Funds for CEDAR CA meeting  09/07/26 from VASLan 25-26 Venue Hire to Hall Income &amp; Outgoings</t>
  </si>
  <si>
    <t>Transfer of Funds for CEDAR meeting  20/07/26 from VASLan 25-26 Venue Hire to Hall Income &amp; Outgoings</t>
  </si>
  <si>
    <t>Transfer of funds for Tea on a Tuesday July 2026  from VASLan 24-25 to Hall Income &amp; Outgoing</t>
  </si>
  <si>
    <t>Transfer of Funds for EasyMovers July 2026 from VASLan 24-25 to Hall Income &amp; Outgoings</t>
  </si>
  <si>
    <t>Money paid for Tea on a Tuesday ingredients from VASLan 25-26</t>
  </si>
  <si>
    <t xml:space="preserve">Easy Movers Instructor </t>
  </si>
  <si>
    <t>Private Hall Hire</t>
  </si>
  <si>
    <t>Biffa waste services C66347 Bin Collection</t>
  </si>
  <si>
    <t>British Gas Business/ Electricity</t>
  </si>
  <si>
    <t xml:space="preserve">Newsletter printing </t>
  </si>
  <si>
    <t>Yoga Hall Hire July 2026</t>
  </si>
  <si>
    <t>Hall hire for Dance for Exercise</t>
  </si>
  <si>
    <t>Hall Hire Nature Photography sessions</t>
  </si>
  <si>
    <t>Scottish Business Stream/Water</t>
  </si>
  <si>
    <t>Easy Movers Instructor</t>
  </si>
  <si>
    <t>Bookfair income cash</t>
  </si>
  <si>
    <t>Dance for exercise Hall Hire</t>
  </si>
  <si>
    <t>Yoga Hall Hire June 2026</t>
  </si>
  <si>
    <t xml:space="preserve">Private Hall Hire 16/05/26 </t>
  </si>
  <si>
    <t>Upperward Basket Makers Hall Hire</t>
  </si>
  <si>
    <t>…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.;;';;;;;</t>
  </si>
  <si>
    <t>-[.7.1</t>
  </si>
  <si>
    <t>j 9</t>
  </si>
  <si>
    <t>2.10123.1</t>
  </si>
  <si>
    <t>2398#o1--m</t>
  </si>
  <si>
    <t>217-m2.+7#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</si>
</sst>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&quot;£&quot;#,##0.00"/>
  </numFmts>
  <fonts count="1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Helvetica Neue"/>
    </font>
    <font>
      <b/>
      <sz val="10"/>
      <color indexed="9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1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8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Protection="0">
      <alignment vertical="top" wrapText="1"/>
    </xf>
  </cellStyleXfs>
  <cellXfs count="34">
    <xf numFmtId="0" fontId="0" fillId="0" borderId="0" xfId="0"/>
    <xf numFmtId="49" fontId="3" fillId="2" borderId="1" xfId="1" applyNumberFormat="1" applyFont="1" applyFill="1" applyBorder="1" applyAlignment="1">
      <alignment horizontal="center"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164" fontId="7" fillId="4" borderId="2" xfId="1" applyNumberFormat="1" applyFont="1" applyFill="1" applyBorder="1" applyAlignment="1">
      <alignment horizontal="left" vertical="center" wrapText="1" readingOrder="1"/>
    </xf>
    <xf numFmtId="0" fontId="0" fillId="0" borderId="1" xfId="0" applyBorder="1"/>
    <xf numFmtId="165" fontId="5" fillId="5" borderId="2" xfId="0" applyNumberFormat="1" applyFont="1" applyFill="1" applyBorder="1" applyAlignment="1">
      <alignment horizontal="center"/>
    </xf>
    <xf numFmtId="165" fontId="4" fillId="5" borderId="2" xfId="0" applyNumberFormat="1" applyFont="1" applyFill="1" applyBorder="1" applyAlignment="1">
      <alignment horizontal="center"/>
    </xf>
    <xf numFmtId="165" fontId="0" fillId="0" borderId="1" xfId="0" applyNumberFormat="1" applyBorder="1"/>
    <xf numFmtId="165" fontId="0" fillId="0" borderId="0" xfId="0" applyNumberFormat="1"/>
    <xf numFmtId="14" fontId="0" fillId="0" borderId="1" xfId="0" applyNumberFormat="1" applyBorder="1"/>
    <xf numFmtId="4" fontId="3" fillId="2" borderId="1" xfId="1" applyNumberFormat="1" applyFont="1" applyFill="1" applyBorder="1" applyAlignment="1">
      <alignment horizontal="center" vertical="center" wrapText="1" readingOrder="1"/>
    </xf>
    <xf numFmtId="4" fontId="9" fillId="0" borderId="2" xfId="1" applyNumberFormat="1" applyFont="1" applyBorder="1" applyAlignment="1">
      <alignment horizontal="center" vertical="center" wrapText="1" readingOrder="1"/>
    </xf>
    <xf numFmtId="4" fontId="0" fillId="0" borderId="0" xfId="0" applyNumberFormat="1"/>
    <xf numFmtId="165" fontId="0" fillId="0" borderId="3" xfId="0" applyNumberFormat="1" applyBorder="1"/>
    <xf numFmtId="4" fontId="9" fillId="0" borderId="4" xfId="1" applyNumberFormat="1" applyFont="1" applyBorder="1" applyAlignment="1">
      <alignment horizontal="center" vertical="center" wrapText="1"/>
    </xf>
    <xf numFmtId="165" fontId="0" fillId="0" borderId="5" xfId="0" applyNumberFormat="1" applyBorder="1"/>
    <xf numFmtId="49" fontId="3" fillId="2" borderId="2" xfId="1" applyNumberFormat="1" applyFont="1" applyFill="1" applyBorder="1" applyAlignment="1">
      <alignment horizontal="center" vertical="center" wrapText="1" readingOrder="1"/>
    </xf>
    <xf numFmtId="164" fontId="7" fillId="4" borderId="1" xfId="1" applyNumberFormat="1" applyFont="1" applyFill="1" applyBorder="1" applyAlignment="1">
      <alignment horizontal="left" vertical="center" wrapText="1" readingOrder="1"/>
    </xf>
    <xf numFmtId="49" fontId="8" fillId="0" borderId="1" xfId="1" applyNumberFormat="1" applyFont="1" applyBorder="1" applyAlignment="1">
      <alignment horizontal="left" vertical="center" wrapText="1" readingOrder="1"/>
    </xf>
    <xf numFmtId="164" fontId="0" fillId="0" borderId="1" xfId="0" applyNumberFormat="1" applyBorder="1" applyAlignment="1">
      <alignment horizontal="left"/>
    </xf>
    <xf numFmtId="0" fontId="0" fillId="0" borderId="6" xfId="0" applyBorder="1"/>
    <xf numFmtId="165" fontId="11" fillId="0" borderId="2" xfId="1" applyNumberFormat="1" applyFont="1" applyFill="1" applyBorder="1" applyAlignment="1">
      <alignment horizontal="right" vertical="center" wrapText="1" readingOrder="1"/>
    </xf>
    <xf numFmtId="164" fontId="0" fillId="0" borderId="1" xfId="0" applyNumberFormat="1" applyBorder="1"/>
    <xf numFmtId="165" fontId="6" fillId="0" borderId="0" xfId="0" applyNumberFormat="1" applyFont="1" applyAlignment="1">
      <alignment horizontal="right"/>
    </xf>
    <xf numFmtId="165" fontId="0" fillId="0" borderId="7" xfId="0" applyNumberFormat="1" applyBorder="1"/>
    <xf numFmtId="165" fontId="0" fillId="0" borderId="8" xfId="0" applyNumberFormat="1" applyBorder="1"/>
    <xf numFmtId="165" fontId="1" fillId="5" borderId="2" xfId="0" applyNumberFormat="1" applyFont="1" applyFill="1" applyBorder="1" applyAlignment="1">
      <alignment horizontal="center"/>
    </xf>
    <xf numFmtId="165" fontId="5" fillId="5" borderId="0" xfId="0" applyNumberFormat="1" applyFont="1" applyFill="1" applyAlignment="1">
      <alignment horizontal="center"/>
    </xf>
    <xf numFmtId="165" fontId="0" fillId="5" borderId="1" xfId="0" applyNumberForma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2">
    <cellStyle name="Normal" xfId="0" builtinId="0"/>
    <cellStyle name="Normal 2" xfId="1" xr:uid="{49B35785-F38C-45C0-AC31-C2F77F2BA5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01A96-4D33-4A1A-A2C2-6F20558E9AC9}">
  <sheetPr>
    <pageSetUpPr fitToPage="1"/>
  </sheetPr>
  <dimension ref="A1:W48"/>
  <sheetViews>
    <sheetView tabSelected="1" topLeftCell="B1" workbookViewId="0">
      <pane ySplit="1" topLeftCell="A28" activePane="bottomLeft" state="frozen"/>
      <selection pane="bottomLeft" activeCell="V1" sqref="F1:V1048576"/>
    </sheetView>
  </sheetViews>
  <sheetFormatPr defaultRowHeight="14.4"/>
  <cols>
    <col min="1" max="1" width="15.44140625" customWidth="1"/>
    <col min="2" max="2" width="88.6640625" bestFit="1" customWidth="1"/>
    <col min="3" max="3" width="12.44140625" style="14" customWidth="1"/>
    <col min="4" max="4" width="11.33203125" style="14" customWidth="1"/>
    <col min="5" max="5" width="14.77734375" customWidth="1"/>
    <col min="6" max="9" width="8.88671875" style="32" customWidth="1"/>
    <col min="10" max="10" width="9.109375" style="32" bestFit="1" customWidth="1"/>
    <col min="11" max="11" width="10.109375" style="32" bestFit="1" customWidth="1"/>
    <col min="12" max="22" width="8.88671875" style="32" customWidth="1"/>
    <col min="23" max="23" width="11.109375" bestFit="1" customWidth="1"/>
  </cols>
  <sheetData>
    <row r="1" spans="1:22" s="4" customFormat="1" ht="82.8">
      <c r="A1" s="18" t="s">
        <v>0</v>
      </c>
      <c r="B1" s="18" t="s">
        <v>55</v>
      </c>
      <c r="C1" s="12" t="s">
        <v>1</v>
      </c>
      <c r="D1" s="12" t="s">
        <v>2</v>
      </c>
      <c r="E1" s="1" t="s">
        <v>3</v>
      </c>
      <c r="F1" s="2" t="s">
        <v>4</v>
      </c>
      <c r="G1" s="2" t="s">
        <v>11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19</v>
      </c>
      <c r="M1" s="2" t="s">
        <v>20</v>
      </c>
      <c r="N1" s="2" t="s">
        <v>21</v>
      </c>
      <c r="O1" s="2" t="s">
        <v>9</v>
      </c>
      <c r="P1" s="3" t="s">
        <v>22</v>
      </c>
      <c r="Q1" s="3" t="s">
        <v>23</v>
      </c>
      <c r="R1" s="3" t="s">
        <v>24</v>
      </c>
      <c r="S1" s="3" t="s">
        <v>25</v>
      </c>
      <c r="T1" s="3" t="s">
        <v>26</v>
      </c>
      <c r="U1" s="3" t="s">
        <v>27</v>
      </c>
      <c r="V1" s="3" t="s">
        <v>10</v>
      </c>
    </row>
    <row r="2" spans="1:22" s="4" customFormat="1">
      <c r="A2" s="19">
        <v>0</v>
      </c>
      <c r="B2" s="20" t="s">
        <v>56</v>
      </c>
      <c r="C2" s="16"/>
      <c r="D2" s="13"/>
      <c r="E2" s="23">
        <v>116716.9</v>
      </c>
      <c r="F2" s="7">
        <v>470.5</v>
      </c>
      <c r="G2" s="8">
        <v>4124.18</v>
      </c>
      <c r="H2" s="8">
        <v>2806.9900000000007</v>
      </c>
      <c r="I2" s="8">
        <v>3846.9999999999991</v>
      </c>
      <c r="J2" s="7">
        <v>4739</v>
      </c>
      <c r="K2" s="7">
        <v>83350</v>
      </c>
      <c r="L2" s="7">
        <v>1666</v>
      </c>
      <c r="M2" s="7">
        <v>250</v>
      </c>
      <c r="N2" s="7">
        <v>6079.49</v>
      </c>
      <c r="O2" s="28">
        <v>83.919999999999987</v>
      </c>
      <c r="P2" s="29">
        <v>405.89</v>
      </c>
      <c r="Q2" s="7">
        <v>1043.27</v>
      </c>
      <c r="R2" s="7">
        <v>600</v>
      </c>
      <c r="S2" s="7">
        <v>4750</v>
      </c>
      <c r="T2" s="7">
        <v>295</v>
      </c>
      <c r="U2" s="7">
        <v>1274.1300000000001</v>
      </c>
      <c r="V2" s="7">
        <v>931.53</v>
      </c>
    </row>
    <row r="3" spans="1:22">
      <c r="A3" s="21">
        <v>1.023E-2</v>
      </c>
      <c r="B3" s="6" t="s">
        <v>47</v>
      </c>
      <c r="C3" s="17">
        <v>238.04</v>
      </c>
      <c r="D3" s="9"/>
      <c r="E3" s="9">
        <f>E2+D3-C3</f>
        <v>116478.86</v>
      </c>
      <c r="F3" s="30"/>
      <c r="G3" s="30">
        <v>-238.04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</row>
    <row r="4" spans="1:22">
      <c r="A4" s="19">
        <v>2.1299999999999999E-2</v>
      </c>
      <c r="B4" s="6" t="s">
        <v>28</v>
      </c>
      <c r="C4" s="17"/>
      <c r="D4" s="9"/>
      <c r="E4" s="9">
        <f t="shared" ref="E4:E39" si="0">E3+D4-C4</f>
        <v>116478.86</v>
      </c>
      <c r="F4" s="30"/>
      <c r="G4" s="30">
        <v>55</v>
      </c>
      <c r="H4" s="30"/>
      <c r="I4" s="30"/>
      <c r="J4" s="30"/>
      <c r="K4" s="30"/>
      <c r="L4" s="30"/>
      <c r="M4" s="30"/>
      <c r="N4" s="30">
        <v>-55</v>
      </c>
      <c r="O4" s="30"/>
      <c r="P4" s="30"/>
      <c r="Q4" s="30"/>
      <c r="R4" s="30"/>
      <c r="S4" s="30"/>
      <c r="T4" s="30"/>
      <c r="U4" s="30"/>
      <c r="V4" s="30"/>
    </row>
    <row r="5" spans="1:22">
      <c r="A5" s="19" t="s">
        <v>57</v>
      </c>
      <c r="B5" s="11" t="s">
        <v>29</v>
      </c>
      <c r="C5" s="17"/>
      <c r="D5" s="9"/>
      <c r="E5" s="9">
        <f t="shared" si="0"/>
        <v>116478.86</v>
      </c>
      <c r="F5" s="30"/>
      <c r="G5" s="30">
        <v>200</v>
      </c>
      <c r="H5" s="30"/>
      <c r="I5" s="30"/>
      <c r="J5" s="30"/>
      <c r="K5" s="30"/>
      <c r="L5" s="30"/>
      <c r="M5" s="30"/>
      <c r="N5" s="30">
        <v>-200</v>
      </c>
      <c r="O5" s="30"/>
      <c r="P5" s="30"/>
      <c r="Q5" s="30"/>
      <c r="R5" s="30"/>
      <c r="S5" s="30"/>
      <c r="T5" s="30"/>
      <c r="U5" s="30"/>
      <c r="V5" s="30"/>
    </row>
    <row r="6" spans="1:22">
      <c r="A6" s="19" t="s">
        <v>58</v>
      </c>
      <c r="B6" s="6" t="s">
        <v>30</v>
      </c>
      <c r="C6" s="17"/>
      <c r="D6" s="9"/>
      <c r="E6" s="9">
        <f t="shared" si="0"/>
        <v>116478.86</v>
      </c>
      <c r="F6" s="30"/>
      <c r="G6" s="30">
        <v>30</v>
      </c>
      <c r="H6" s="30"/>
      <c r="I6" s="30"/>
      <c r="J6" s="30"/>
      <c r="K6" s="30"/>
      <c r="L6" s="30"/>
      <c r="M6" s="30"/>
      <c r="N6" s="30">
        <v>-30</v>
      </c>
      <c r="O6" s="30"/>
      <c r="P6" s="30"/>
      <c r="Q6" s="30"/>
      <c r="R6" s="30"/>
      <c r="S6" s="30"/>
      <c r="T6" s="30"/>
      <c r="U6" s="30"/>
      <c r="V6" s="30"/>
    </row>
    <row r="7" spans="1:22">
      <c r="A7" s="19" t="s">
        <v>59</v>
      </c>
      <c r="B7" s="6" t="s">
        <v>31</v>
      </c>
      <c r="C7" s="17"/>
      <c r="D7" s="9"/>
      <c r="E7" s="9">
        <f t="shared" si="0"/>
        <v>116478.86</v>
      </c>
      <c r="F7" s="30"/>
      <c r="G7" s="30">
        <v>40</v>
      </c>
      <c r="H7" s="30"/>
      <c r="I7" s="30"/>
      <c r="J7" s="30"/>
      <c r="K7" s="30"/>
      <c r="L7" s="30"/>
      <c r="M7" s="30"/>
      <c r="N7" s="30">
        <v>-40</v>
      </c>
      <c r="O7" s="30"/>
      <c r="P7" s="30"/>
      <c r="Q7" s="30"/>
      <c r="R7" s="30"/>
      <c r="S7" s="30"/>
      <c r="T7" s="30"/>
      <c r="U7" s="30"/>
      <c r="V7" s="30"/>
    </row>
    <row r="8" spans="1:22">
      <c r="A8" s="19">
        <v>3</v>
      </c>
      <c r="B8" s="6" t="s">
        <v>32</v>
      </c>
      <c r="C8" s="17"/>
      <c r="D8" s="9"/>
      <c r="E8" s="9">
        <f t="shared" si="0"/>
        <v>116478.86</v>
      </c>
      <c r="F8" s="30"/>
      <c r="G8" s="30">
        <v>20</v>
      </c>
      <c r="H8" s="30"/>
      <c r="I8" s="30"/>
      <c r="J8" s="30"/>
      <c r="K8" s="30"/>
      <c r="L8" s="30"/>
      <c r="M8" s="30"/>
      <c r="N8" s="30">
        <v>-20</v>
      </c>
      <c r="O8" s="30"/>
      <c r="P8" s="30"/>
      <c r="Q8" s="30"/>
      <c r="R8" s="30"/>
      <c r="S8" s="30"/>
      <c r="T8" s="30"/>
      <c r="U8" s="30"/>
      <c r="V8" s="30"/>
    </row>
    <row r="9" spans="1:22">
      <c r="A9" s="19">
        <v>46209</v>
      </c>
      <c r="B9" s="6" t="s">
        <v>53</v>
      </c>
      <c r="C9" s="17"/>
      <c r="D9" s="9">
        <v>50</v>
      </c>
      <c r="E9" s="9">
        <f t="shared" si="0"/>
        <v>116528.86</v>
      </c>
      <c r="F9" s="30"/>
      <c r="G9" s="30">
        <v>50</v>
      </c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</row>
    <row r="10" spans="1:22">
      <c r="A10" s="19">
        <v>46182</v>
      </c>
      <c r="B10" s="6" t="s">
        <v>52</v>
      </c>
      <c r="C10" s="17"/>
      <c r="D10" s="9">
        <v>60</v>
      </c>
      <c r="E10" s="9">
        <f t="shared" si="0"/>
        <v>116588.86</v>
      </c>
      <c r="F10" s="30"/>
      <c r="G10" s="30">
        <v>60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>
      <c r="A11" s="19">
        <v>46213</v>
      </c>
      <c r="B11" s="6" t="s">
        <v>51</v>
      </c>
      <c r="C11" s="17"/>
      <c r="D11" s="9">
        <v>60</v>
      </c>
      <c r="E11" s="9">
        <f t="shared" si="0"/>
        <v>116648.86</v>
      </c>
      <c r="F11" s="30"/>
      <c r="G11" s="30">
        <v>60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</row>
    <row r="12" spans="1:22">
      <c r="A12" s="19">
        <v>46216</v>
      </c>
      <c r="B12" s="6" t="s">
        <v>50</v>
      </c>
      <c r="C12" s="17"/>
      <c r="D12" s="9">
        <v>30</v>
      </c>
      <c r="E12" s="9">
        <f t="shared" si="0"/>
        <v>116678.86</v>
      </c>
      <c r="F12" s="30"/>
      <c r="G12" s="30">
        <v>30</v>
      </c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</row>
    <row r="13" spans="1:22">
      <c r="A13" s="5">
        <v>46218</v>
      </c>
      <c r="B13" s="6" t="s">
        <v>12</v>
      </c>
      <c r="C13" s="9">
        <v>15</v>
      </c>
      <c r="D13" s="9"/>
      <c r="E13" s="9">
        <f t="shared" si="0"/>
        <v>116663.86</v>
      </c>
      <c r="F13" s="30"/>
      <c r="G13" s="30"/>
      <c r="H13" s="30"/>
      <c r="I13" s="30"/>
      <c r="J13" s="30"/>
      <c r="K13" s="30"/>
      <c r="L13" s="30"/>
      <c r="M13" s="30"/>
      <c r="N13" s="30">
        <v>-15</v>
      </c>
      <c r="O13" s="30"/>
      <c r="P13" s="30"/>
      <c r="Q13" s="30"/>
      <c r="R13" s="30"/>
      <c r="S13" s="30"/>
      <c r="T13" s="30"/>
      <c r="U13" s="30"/>
      <c r="V13" s="30"/>
    </row>
    <row r="14" spans="1:22">
      <c r="A14" s="5">
        <v>46228</v>
      </c>
      <c r="B14" s="6" t="s">
        <v>49</v>
      </c>
      <c r="C14" s="9"/>
      <c r="D14" s="9">
        <v>24.95</v>
      </c>
      <c r="E14" s="9">
        <f>E13+D14-C14</f>
        <v>116688.81</v>
      </c>
      <c r="F14" s="30">
        <v>24.95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</row>
    <row r="15" spans="1:22">
      <c r="A15" s="5">
        <v>46230</v>
      </c>
      <c r="B15" s="6" t="s">
        <v>13</v>
      </c>
      <c r="C15" s="9">
        <v>79.73</v>
      </c>
      <c r="D15" s="9"/>
      <c r="E15" s="9">
        <f>E14+D15-C15</f>
        <v>116609.08</v>
      </c>
      <c r="F15" s="30"/>
      <c r="G15" s="30"/>
      <c r="H15" s="30">
        <v>-79.73</v>
      </c>
      <c r="I15" s="30"/>
      <c r="J15" s="30"/>
      <c r="K15" s="30"/>
      <c r="L15" s="30"/>
      <c r="M15" s="30" t="s">
        <v>54</v>
      </c>
      <c r="N15" s="30"/>
      <c r="O15" s="30"/>
      <c r="P15" s="30"/>
      <c r="Q15" s="30"/>
      <c r="R15" s="30"/>
      <c r="S15" s="30"/>
      <c r="T15" s="30"/>
      <c r="U15" s="30"/>
      <c r="V15" s="30"/>
    </row>
    <row r="16" spans="1:22">
      <c r="A16" s="5">
        <v>46230</v>
      </c>
      <c r="B16" s="22" t="s">
        <v>41</v>
      </c>
      <c r="C16" s="9">
        <v>137.22999999999999</v>
      </c>
      <c r="D16" s="9"/>
      <c r="E16" s="9">
        <f>E15+D16-C16</f>
        <v>116471.85</v>
      </c>
      <c r="F16" s="30"/>
      <c r="G16" s="30">
        <v>-137.22999999999999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</row>
    <row r="17" spans="1:22">
      <c r="A17" s="5">
        <v>46230</v>
      </c>
      <c r="B17" s="6" t="s">
        <v>38</v>
      </c>
      <c r="C17" s="9">
        <v>231</v>
      </c>
      <c r="D17" s="9"/>
      <c r="E17" s="9">
        <f>E16+D17-C17</f>
        <v>116240.85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>
        <v>-231</v>
      </c>
      <c r="S17" s="30"/>
      <c r="T17" s="30"/>
      <c r="U17" s="30"/>
      <c r="V17" s="30"/>
    </row>
    <row r="18" spans="1:22">
      <c r="A18" s="5">
        <v>46234</v>
      </c>
      <c r="B18" s="6" t="s">
        <v>48</v>
      </c>
      <c r="C18" s="9">
        <v>160</v>
      </c>
      <c r="D18" s="9"/>
      <c r="E18" s="9">
        <f t="shared" si="0"/>
        <v>116080.85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>
        <v>-160</v>
      </c>
      <c r="R18" s="30"/>
      <c r="S18" s="30"/>
      <c r="T18" s="30"/>
      <c r="U18" s="30"/>
      <c r="V18" s="30"/>
    </row>
    <row r="19" spans="1:22">
      <c r="A19" s="5">
        <v>46237</v>
      </c>
      <c r="B19" s="6" t="s">
        <v>40</v>
      </c>
      <c r="C19" s="9"/>
      <c r="D19" s="9">
        <v>20</v>
      </c>
      <c r="E19" s="9">
        <f t="shared" si="0"/>
        <v>116100.85</v>
      </c>
      <c r="F19" s="30"/>
      <c r="G19" s="30">
        <v>20</v>
      </c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</row>
    <row r="20" spans="1:22">
      <c r="A20" s="5">
        <v>46237</v>
      </c>
      <c r="B20" s="6" t="s">
        <v>40</v>
      </c>
      <c r="C20" s="9"/>
      <c r="D20" s="9">
        <v>20</v>
      </c>
      <c r="E20" s="9">
        <f t="shared" si="0"/>
        <v>116120.85</v>
      </c>
      <c r="F20" s="30"/>
      <c r="G20" s="30">
        <v>20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</row>
    <row r="21" spans="1:22">
      <c r="A21" s="5">
        <v>46237</v>
      </c>
      <c r="B21" s="6" t="s">
        <v>47</v>
      </c>
      <c r="C21" s="9">
        <v>238.04</v>
      </c>
      <c r="D21" s="9"/>
      <c r="E21" s="9">
        <f t="shared" si="0"/>
        <v>115882.81000000001</v>
      </c>
      <c r="F21" s="30"/>
      <c r="G21" s="30">
        <v>-238.04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</row>
    <row r="22" spans="1:22">
      <c r="A22" s="5">
        <v>46240</v>
      </c>
      <c r="B22" s="6" t="s">
        <v>33</v>
      </c>
      <c r="C22" s="9"/>
      <c r="D22" s="9"/>
      <c r="E22" s="9">
        <f t="shared" si="0"/>
        <v>115882.81000000001</v>
      </c>
      <c r="F22" s="30"/>
      <c r="G22" s="30">
        <v>55</v>
      </c>
      <c r="H22" s="30"/>
      <c r="I22" s="30"/>
      <c r="J22" s="30"/>
      <c r="K22" s="30"/>
      <c r="L22" s="30"/>
      <c r="M22" s="30"/>
      <c r="N22" s="30">
        <v>-55</v>
      </c>
      <c r="O22" s="30"/>
      <c r="P22" s="30"/>
      <c r="Q22" s="30"/>
      <c r="R22" s="30"/>
      <c r="S22" s="30"/>
      <c r="T22" s="30"/>
      <c r="U22" s="30"/>
      <c r="V22" s="30"/>
    </row>
    <row r="23" spans="1:22">
      <c r="A23" s="5">
        <v>46240</v>
      </c>
      <c r="B23" s="6" t="s">
        <v>34</v>
      </c>
      <c r="C23" s="9"/>
      <c r="D23" s="9"/>
      <c r="E23" s="9">
        <f t="shared" si="0"/>
        <v>115882.81000000001</v>
      </c>
      <c r="F23" s="30"/>
      <c r="G23" s="30">
        <v>15</v>
      </c>
      <c r="H23" s="30"/>
      <c r="I23" s="30"/>
      <c r="J23" s="30"/>
      <c r="K23" s="30"/>
      <c r="L23" s="30"/>
      <c r="M23" s="30"/>
      <c r="N23" s="30">
        <v>-15</v>
      </c>
      <c r="O23" s="30"/>
      <c r="P23" s="30"/>
      <c r="Q23" s="30"/>
      <c r="R23" s="30"/>
      <c r="S23" s="30"/>
      <c r="T23" s="30"/>
      <c r="U23" s="30"/>
      <c r="V23" s="30"/>
    </row>
    <row r="24" spans="1:22">
      <c r="A24" s="5">
        <v>46240</v>
      </c>
      <c r="B24" s="6" t="s">
        <v>35</v>
      </c>
      <c r="C24" s="9"/>
      <c r="D24" s="9"/>
      <c r="E24" s="9">
        <f t="shared" si="0"/>
        <v>115882.81000000001</v>
      </c>
      <c r="F24" s="30"/>
      <c r="G24" s="30">
        <v>20</v>
      </c>
      <c r="H24" s="30"/>
      <c r="I24" s="30"/>
      <c r="J24" s="30"/>
      <c r="K24" s="30"/>
      <c r="L24" s="30"/>
      <c r="M24" s="30"/>
      <c r="N24" s="30">
        <v>-20</v>
      </c>
      <c r="O24" s="30"/>
      <c r="P24" s="30"/>
      <c r="Q24" s="30"/>
      <c r="R24" s="30"/>
      <c r="S24" s="30"/>
      <c r="T24" s="30"/>
      <c r="U24" s="30"/>
      <c r="V24" s="30"/>
    </row>
    <row r="25" spans="1:22">
      <c r="A25" s="5">
        <v>46240</v>
      </c>
      <c r="B25" s="11" t="s">
        <v>36</v>
      </c>
      <c r="C25" s="9"/>
      <c r="D25" s="9"/>
      <c r="E25" s="9">
        <f t="shared" si="0"/>
        <v>115882.81000000001</v>
      </c>
      <c r="F25" s="30"/>
      <c r="G25" s="30">
        <v>160</v>
      </c>
      <c r="H25" s="30"/>
      <c r="I25" s="30"/>
      <c r="J25" s="30"/>
      <c r="K25" s="30"/>
      <c r="L25" s="30"/>
      <c r="M25" s="30"/>
      <c r="N25" s="30">
        <v>-160</v>
      </c>
      <c r="O25" s="30"/>
      <c r="P25" s="30"/>
      <c r="Q25" s="30"/>
      <c r="R25" s="30"/>
      <c r="S25" s="30"/>
      <c r="T25" s="30"/>
      <c r="U25" s="30"/>
      <c r="V25" s="30"/>
    </row>
    <row r="26" spans="1:22">
      <c r="A26" s="5">
        <v>46240</v>
      </c>
      <c r="B26" s="6" t="s">
        <v>37</v>
      </c>
      <c r="C26" s="9"/>
      <c r="D26" s="9"/>
      <c r="E26" s="9">
        <f t="shared" si="0"/>
        <v>115882.81000000001</v>
      </c>
      <c r="F26" s="30"/>
      <c r="G26" s="30">
        <v>30</v>
      </c>
      <c r="H26" s="30"/>
      <c r="I26" s="30"/>
      <c r="J26" s="30"/>
      <c r="K26" s="30"/>
      <c r="L26" s="30"/>
      <c r="M26" s="30"/>
      <c r="N26" s="30">
        <v>-30</v>
      </c>
      <c r="O26" s="30"/>
      <c r="P26" s="30"/>
      <c r="Q26" s="30"/>
      <c r="R26" s="30"/>
      <c r="S26" s="30"/>
      <c r="T26" s="30"/>
      <c r="U26" s="30"/>
      <c r="V26" s="30"/>
    </row>
    <row r="27" spans="1:22">
      <c r="A27" s="5">
        <v>46244</v>
      </c>
      <c r="B27" s="6" t="s">
        <v>46</v>
      </c>
      <c r="C27" s="9"/>
      <c r="D27" s="9">
        <v>12.5</v>
      </c>
      <c r="E27" s="9">
        <f t="shared" si="0"/>
        <v>115895.31000000001</v>
      </c>
      <c r="F27" s="30"/>
      <c r="G27" s="30">
        <v>12.5</v>
      </c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  <row r="28" spans="1:22">
      <c r="A28" s="5">
        <v>46244</v>
      </c>
      <c r="B28" s="22" t="s">
        <v>14</v>
      </c>
      <c r="C28" s="9">
        <v>490</v>
      </c>
      <c r="D28" s="9"/>
      <c r="E28" s="9">
        <f t="shared" si="0"/>
        <v>115405.31000000001</v>
      </c>
      <c r="F28" s="30"/>
      <c r="G28" s="30"/>
      <c r="H28" s="30"/>
      <c r="I28" s="30">
        <v>-490</v>
      </c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</row>
    <row r="29" spans="1:22">
      <c r="A29" s="24">
        <v>46244</v>
      </c>
      <c r="B29" s="6" t="s">
        <v>45</v>
      </c>
      <c r="C29" s="9"/>
      <c r="D29" s="9">
        <v>20</v>
      </c>
      <c r="E29" s="9">
        <f>E28+D29-C29</f>
        <v>115425.31000000001</v>
      </c>
      <c r="F29" s="30"/>
      <c r="G29" s="30">
        <v>20</v>
      </c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</row>
    <row r="30" spans="1:22">
      <c r="A30" s="24">
        <v>46246</v>
      </c>
      <c r="B30" s="6" t="s">
        <v>44</v>
      </c>
      <c r="C30" s="9"/>
      <c r="D30" s="9">
        <v>75</v>
      </c>
      <c r="E30" s="9">
        <f t="shared" si="0"/>
        <v>115500.31000000001</v>
      </c>
      <c r="F30" s="30"/>
      <c r="G30" s="30">
        <v>75</v>
      </c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</row>
    <row r="31" spans="1:22">
      <c r="A31" s="24">
        <v>46247</v>
      </c>
      <c r="B31" s="6" t="s">
        <v>15</v>
      </c>
      <c r="C31" s="9">
        <v>11</v>
      </c>
      <c r="D31" s="9"/>
      <c r="E31" s="9">
        <f t="shared" si="0"/>
        <v>115489.31000000001</v>
      </c>
      <c r="F31" s="30"/>
      <c r="G31" s="30"/>
      <c r="H31" s="30"/>
      <c r="I31" s="30"/>
      <c r="J31" s="30"/>
      <c r="K31" s="30">
        <v>-11</v>
      </c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</row>
    <row r="32" spans="1:22">
      <c r="A32" s="24">
        <v>46248</v>
      </c>
      <c r="B32" s="6" t="s">
        <v>40</v>
      </c>
      <c r="C32" s="9"/>
      <c r="D32" s="9">
        <v>150</v>
      </c>
      <c r="E32" s="9">
        <f t="shared" si="0"/>
        <v>115639.31000000001</v>
      </c>
      <c r="F32" s="30"/>
      <c r="G32" s="30">
        <v>150</v>
      </c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</row>
    <row r="33" spans="1:23">
      <c r="A33" s="24">
        <v>46248</v>
      </c>
      <c r="B33" s="6" t="s">
        <v>16</v>
      </c>
      <c r="C33" s="9">
        <v>750</v>
      </c>
      <c r="D33" s="9"/>
      <c r="E33" s="9">
        <f t="shared" si="0"/>
        <v>114889.31000000001</v>
      </c>
      <c r="F33" s="30"/>
      <c r="G33" s="30"/>
      <c r="H33" s="30"/>
      <c r="I33" s="30">
        <v>-750</v>
      </c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</row>
    <row r="34" spans="1:23">
      <c r="A34" s="24">
        <v>46252</v>
      </c>
      <c r="B34" s="6" t="s">
        <v>43</v>
      </c>
      <c r="C34" s="9">
        <v>138.24</v>
      </c>
      <c r="D34" s="9"/>
      <c r="E34" s="9">
        <f t="shared" si="0"/>
        <v>114751.07</v>
      </c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>
        <v>-138.24</v>
      </c>
      <c r="V34" s="30"/>
    </row>
    <row r="35" spans="1:23">
      <c r="A35" s="24">
        <v>46255</v>
      </c>
      <c r="B35" s="6" t="s">
        <v>42</v>
      </c>
      <c r="C35" s="9">
        <v>103.58</v>
      </c>
      <c r="D35" s="9"/>
      <c r="E35" s="9">
        <f t="shared" si="0"/>
        <v>114647.49</v>
      </c>
      <c r="F35" s="30"/>
      <c r="G35" s="30">
        <v>-103.58</v>
      </c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</row>
    <row r="36" spans="1:23">
      <c r="A36" s="24">
        <v>45163</v>
      </c>
      <c r="B36" s="6" t="s">
        <v>41</v>
      </c>
      <c r="C36" s="9">
        <v>137.22999999999999</v>
      </c>
      <c r="D36" s="9"/>
      <c r="E36" s="9">
        <f t="shared" si="0"/>
        <v>114510.26000000001</v>
      </c>
      <c r="F36" s="30"/>
      <c r="G36" s="30">
        <v>-137.22999999999999</v>
      </c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</row>
    <row r="37" spans="1:23">
      <c r="A37" s="24">
        <v>46259</v>
      </c>
      <c r="B37" s="6" t="s">
        <v>38</v>
      </c>
      <c r="C37" s="9">
        <v>249</v>
      </c>
      <c r="D37" s="9"/>
      <c r="E37" s="9">
        <f t="shared" si="0"/>
        <v>114261.26000000001</v>
      </c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>
        <v>-249</v>
      </c>
      <c r="S37" s="30"/>
      <c r="T37" s="30"/>
      <c r="U37" s="30"/>
      <c r="V37" s="30"/>
    </row>
    <row r="38" spans="1:23">
      <c r="A38" s="24">
        <v>46262</v>
      </c>
      <c r="B38" s="6" t="s">
        <v>40</v>
      </c>
      <c r="C38" s="9"/>
      <c r="D38" s="9">
        <v>60</v>
      </c>
      <c r="E38" s="9">
        <f t="shared" si="0"/>
        <v>114321.26000000001</v>
      </c>
      <c r="F38" s="30"/>
      <c r="G38" s="30">
        <v>60</v>
      </c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</row>
    <row r="39" spans="1:23">
      <c r="A39" s="24">
        <v>46264</v>
      </c>
      <c r="B39" s="6" t="s">
        <v>39</v>
      </c>
      <c r="C39" s="9">
        <v>120</v>
      </c>
      <c r="D39" s="9"/>
      <c r="E39" s="9">
        <f t="shared" si="0"/>
        <v>114201.26000000001</v>
      </c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>
        <v>-120</v>
      </c>
      <c r="R39" s="30"/>
      <c r="S39" s="30"/>
      <c r="T39" s="30"/>
      <c r="U39" s="30"/>
      <c r="V39" s="30"/>
    </row>
    <row r="40" spans="1:23" ht="15" thickBot="1">
      <c r="A40" s="6"/>
      <c r="B40" s="6"/>
      <c r="C40" s="15">
        <f>SUM(C3:C39)</f>
        <v>3098.0899999999997</v>
      </c>
      <c r="D40" s="15">
        <f>SUM(D3:D39)</f>
        <v>582.45000000000005</v>
      </c>
      <c r="E40" s="15">
        <f>E2+D40-C40</f>
        <v>114201.26</v>
      </c>
      <c r="F40" s="31">
        <f t="shared" ref="F40:V40" si="1">SUM(F2:F39)</f>
        <v>495.45</v>
      </c>
      <c r="G40" s="31">
        <f t="shared" si="1"/>
        <v>4452.5600000000013</v>
      </c>
      <c r="H40" s="31">
        <f t="shared" si="1"/>
        <v>2727.2600000000007</v>
      </c>
      <c r="I40" s="31">
        <f t="shared" si="1"/>
        <v>2606.9999999999991</v>
      </c>
      <c r="J40" s="31">
        <f t="shared" si="1"/>
        <v>4739</v>
      </c>
      <c r="K40" s="31">
        <f t="shared" si="1"/>
        <v>83339</v>
      </c>
      <c r="L40" s="31">
        <f t="shared" si="1"/>
        <v>1666</v>
      </c>
      <c r="M40" s="31">
        <f t="shared" si="1"/>
        <v>250</v>
      </c>
      <c r="N40" s="31">
        <f t="shared" si="1"/>
        <v>5439.49</v>
      </c>
      <c r="O40" s="31">
        <f t="shared" si="1"/>
        <v>83.919999999999987</v>
      </c>
      <c r="P40" s="31">
        <f t="shared" si="1"/>
        <v>405.89</v>
      </c>
      <c r="Q40" s="31">
        <f t="shared" si="1"/>
        <v>763.27</v>
      </c>
      <c r="R40" s="31">
        <f t="shared" si="1"/>
        <v>120</v>
      </c>
      <c r="S40" s="31">
        <f t="shared" si="1"/>
        <v>4750</v>
      </c>
      <c r="T40" s="31">
        <f t="shared" si="1"/>
        <v>295</v>
      </c>
      <c r="U40" s="31">
        <f t="shared" si="1"/>
        <v>1135.8900000000001</v>
      </c>
      <c r="V40" s="31">
        <f t="shared" si="1"/>
        <v>931.53</v>
      </c>
      <c r="W40" s="27">
        <f>SUM(F40:V40)</f>
        <v>114201.26000000001</v>
      </c>
    </row>
    <row r="43" spans="1:23">
      <c r="W43" s="10"/>
    </row>
    <row r="44" spans="1:23">
      <c r="C44" s="14" t="s">
        <v>17</v>
      </c>
      <c r="D44" s="14" t="s">
        <v>18</v>
      </c>
      <c r="W44" s="10"/>
    </row>
    <row r="45" spans="1:23">
      <c r="C45" s="10">
        <v>116268.41</v>
      </c>
      <c r="D45" s="10">
        <v>113727.82</v>
      </c>
      <c r="J45" s="33"/>
      <c r="W45" s="10"/>
    </row>
    <row r="46" spans="1:23">
      <c r="C46" s="25">
        <v>448.49</v>
      </c>
      <c r="D46" s="10">
        <f>C46+D14</f>
        <v>473.44</v>
      </c>
      <c r="J46" s="33"/>
      <c r="O46" s="33"/>
    </row>
    <row r="47" spans="1:23">
      <c r="C47" s="26">
        <f>C45+C46</f>
        <v>116716.90000000001</v>
      </c>
      <c r="D47" s="26">
        <f>SUM(D45:D46)</f>
        <v>114201.26000000001</v>
      </c>
      <c r="O47" s="33"/>
    </row>
    <row r="48" spans="1:23">
      <c r="O48" s="33"/>
    </row>
  </sheetData>
  <phoneticPr fontId="10" type="noConversion"/>
  <pageMargins left="0.25" right="0.25" top="0.75" bottom="0.75" header="0.3" footer="0.3"/>
  <pageSetup paperSize="9" scale="46" fitToHeight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FEB95D0268040952BB48A39BCB703" ma:contentTypeVersion="3" ma:contentTypeDescription="Create a new document." ma:contentTypeScope="" ma:versionID="0da600242794a43f953fa49ce83d19ad">
  <xsd:schema xmlns:xsd="http://www.w3.org/2001/XMLSchema" xmlns:xs="http://www.w3.org/2001/XMLSchema" xmlns:p="http://schemas.microsoft.com/office/2006/metadata/properties" xmlns:ns2="19f48f9b-9a90-46f2-9b0d-7156ee26b5c2" targetNamespace="http://schemas.microsoft.com/office/2006/metadata/properties" ma:root="true" ma:fieldsID="6d8de61700d0edd738bce8d08893db17" ns2:_="">
    <xsd:import namespace="19f48f9b-9a90-46f2-9b0d-7156ee26b5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48f9b-9a90-46f2-9b0d-7156ee26b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E4FFC0-F3A2-4059-A03B-814EF8D6E6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48f9b-9a90-46f2-9b0d-7156ee26b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46C420-C18F-4A3A-8A80-3C11805378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4517B0-8947-4183-A6D4-6619DA8D85A0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19f48f9b-9a90-46f2-9b0d-7156ee26b5c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Cameron</dc:creator>
  <cp:lastModifiedBy>Daniel Jones</cp:lastModifiedBy>
  <cp:lastPrinted>2026-08-31T22:35:53Z</cp:lastPrinted>
  <dcterms:created xsi:type="dcterms:W3CDTF">2026-07-06T21:42:55Z</dcterms:created>
  <dcterms:modified xsi:type="dcterms:W3CDTF">2026-08-31T22:43:27Z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0x01010024FFEB95D0268040952BB48A39BCB703</vt:lpwstr>
  </property>
</Properties>
</file>